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96" yWindow="-72" windowWidth="11052" windowHeight="12972"/>
  </bookViews>
  <sheets>
    <sheet name="Лист1" sheetId="1" r:id="rId1"/>
  </sheets>
  <definedNames>
    <definedName name="_xlnm.Print_Titles" localSheetId="0">Лист1!$6:$7</definedName>
    <definedName name="_xlnm.Print_Area" localSheetId="0">Лист1!$A$1:$G$62</definedName>
  </definedNames>
  <calcPr calcId="162913"/>
</workbook>
</file>

<file path=xl/calcChain.xml><?xml version="1.0" encoding="utf-8"?>
<calcChain xmlns="http://schemas.openxmlformats.org/spreadsheetml/2006/main">
  <c r="E48" i="1" l="1"/>
  <c r="D47" i="1"/>
  <c r="C47" i="1"/>
  <c r="B47" i="1"/>
  <c r="B54" i="1" l="1"/>
  <c r="C42" i="1"/>
  <c r="B42" i="1"/>
  <c r="B33" i="1"/>
  <c r="B32" i="1" s="1"/>
  <c r="B27" i="1"/>
  <c r="B23" i="1"/>
  <c r="B21" i="1" s="1"/>
  <c r="B17" i="1"/>
  <c r="B13" i="1"/>
  <c r="B14" i="1"/>
  <c r="B10" i="1" l="1"/>
  <c r="B9" i="1" s="1"/>
  <c r="B8" i="1" s="1"/>
  <c r="B62" i="1" s="1"/>
  <c r="E55" i="1"/>
  <c r="E56" i="1"/>
  <c r="E57" i="1"/>
  <c r="E58" i="1"/>
  <c r="E59" i="1"/>
  <c r="E60" i="1"/>
  <c r="E61" i="1"/>
  <c r="D54" i="1"/>
  <c r="C54" i="1"/>
  <c r="E52" i="1"/>
  <c r="E51" i="1"/>
  <c r="E47" i="1"/>
  <c r="E50" i="1"/>
  <c r="D42" i="1"/>
  <c r="D33" i="1"/>
  <c r="C33" i="1"/>
  <c r="C32" i="1" s="1"/>
  <c r="E35" i="1"/>
  <c r="D10" i="1"/>
  <c r="C10" i="1"/>
  <c r="E28" i="1"/>
  <c r="E29" i="1"/>
  <c r="E30" i="1"/>
  <c r="E34" i="1"/>
  <c r="E36" i="1"/>
  <c r="E37" i="1"/>
  <c r="E38" i="1"/>
  <c r="E40" i="1"/>
  <c r="E41" i="1"/>
  <c r="E43" i="1"/>
  <c r="E44" i="1"/>
  <c r="E45" i="1"/>
  <c r="E46" i="1"/>
  <c r="E49" i="1"/>
  <c r="D27" i="1"/>
  <c r="C27" i="1"/>
  <c r="E22" i="1"/>
  <c r="E24" i="1"/>
  <c r="E25" i="1"/>
  <c r="E26" i="1"/>
  <c r="D23" i="1"/>
  <c r="E23" i="1" s="1"/>
  <c r="C23" i="1"/>
  <c r="C21" i="1" s="1"/>
  <c r="E20" i="1"/>
  <c r="D17" i="1"/>
  <c r="C17" i="1"/>
  <c r="E15" i="1"/>
  <c r="E16" i="1"/>
  <c r="E18" i="1"/>
  <c r="D14" i="1"/>
  <c r="E14" i="1" s="1"/>
  <c r="C14" i="1"/>
  <c r="C13" i="1" s="1"/>
  <c r="E12" i="1"/>
  <c r="E11" i="1"/>
  <c r="D32" i="1" l="1"/>
  <c r="E54" i="1"/>
  <c r="E32" i="1"/>
  <c r="C9" i="1"/>
  <c r="C8" i="1" s="1"/>
  <c r="C62" i="1" s="1"/>
  <c r="E10" i="1"/>
  <c r="D13" i="1"/>
  <c r="D9" i="1" s="1"/>
  <c r="D21" i="1"/>
  <c r="E42" i="1"/>
  <c r="E33" i="1"/>
  <c r="E27" i="1"/>
  <c r="E17" i="1"/>
  <c r="D8" i="1" l="1"/>
  <c r="E9" i="1"/>
  <c r="E13" i="1"/>
  <c r="E21" i="1"/>
  <c r="E8" i="1" l="1"/>
  <c r="D62" i="1"/>
  <c r="G48" i="1" s="1"/>
  <c r="G18" i="1" l="1"/>
  <c r="G22" i="1"/>
  <c r="G26" i="1"/>
  <c r="G30" i="1"/>
  <c r="G34" i="1"/>
  <c r="G38" i="1"/>
  <c r="G42" i="1"/>
  <c r="G46" i="1"/>
  <c r="G51" i="1"/>
  <c r="G55" i="1"/>
  <c r="G59" i="1"/>
  <c r="G13" i="1"/>
  <c r="G11" i="1"/>
  <c r="G21" i="1"/>
  <c r="G29" i="1"/>
  <c r="G37" i="1"/>
  <c r="G45" i="1"/>
  <c r="G54" i="1"/>
  <c r="G62" i="1"/>
  <c r="G19" i="1"/>
  <c r="G23" i="1"/>
  <c r="G27" i="1"/>
  <c r="G31" i="1"/>
  <c r="G35" i="1"/>
  <c r="G39" i="1"/>
  <c r="G43" i="1"/>
  <c r="G47" i="1"/>
  <c r="G52" i="1"/>
  <c r="G56" i="1"/>
  <c r="G60" i="1"/>
  <c r="G10" i="1"/>
  <c r="G14" i="1"/>
  <c r="G16" i="1"/>
  <c r="G20" i="1"/>
  <c r="G24" i="1"/>
  <c r="G28" i="1"/>
  <c r="G32" i="1"/>
  <c r="G36" i="1"/>
  <c r="G40" i="1"/>
  <c r="G44" i="1"/>
  <c r="G49" i="1"/>
  <c r="G53" i="1"/>
  <c r="G57" i="1"/>
  <c r="G61" i="1"/>
  <c r="G15" i="1"/>
  <c r="G25" i="1"/>
  <c r="G33" i="1"/>
  <c r="G41" i="1"/>
  <c r="G50" i="1"/>
  <c r="G58" i="1"/>
  <c r="G12" i="1"/>
  <c r="G17" i="1"/>
  <c r="G9" i="1"/>
  <c r="G8" i="1"/>
  <c r="E62" i="1"/>
</calcChain>
</file>

<file path=xl/sharedStrings.xml><?xml version="1.0" encoding="utf-8"?>
<sst xmlns="http://schemas.openxmlformats.org/spreadsheetml/2006/main" count="66" uniqueCount="66">
  <si>
    <t>ДОХОДЫ</t>
  </si>
  <si>
    <t>НАЛОГ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</si>
  <si>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</si>
  <si>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</si>
  <si>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</si>
  <si>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НАЛОГИ НА СОВОКУПНЫЙ ДОХОД</t>
  </si>
  <si>
    <t>Единый сельхозяйственный налог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</si>
  <si>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</si>
  <si>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</si>
  <si>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</si>
  <si>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</si>
  <si>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</si>
  <si>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</si>
  <si>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ЗАДОЛЖЕННОСТЬ И ПЕРЕРАСЧЕТЫ ПО ОТМЕНЕННЫМ НАЛОГАМ, СБОРАМ И ИНЫМ ОБЯЗАТЕЛЬНЫМ ПЛАТЕЖАМ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</si>
  <si>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</si>
  <si>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</si>
  <si>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</si>
  <si>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ШТРАФЫ, САНКЦИИ, ВОЗМЕЩЕНИЕ УЩЕРБА</t>
  </si>
  <si>
    <t>ПРОЧИЕ НЕНАЛОГОВЫЕ ДОХОДЫ</t>
  </si>
  <si>
    <t>БЕЗВОЗМЕЗДНЫЕ ПОСТУПЛЕНИЯ</t>
  </si>
  <si>
    <t>Иные межбюджетные трансферты</t>
  </si>
  <si>
    <t>Процент исполнения, %</t>
  </si>
  <si>
    <t>АДМИНИСТРАТИВНЫЕ ПЛАТЕЖИ И СБОРЫ</t>
  </si>
  <si>
    <t>НАЛОГОВЫЕ ДОХОДЫ</t>
  </si>
  <si>
    <t>НЕНАЛОГОВЫЕ ДОХОДЫ</t>
  </si>
  <si>
    <t>Приложение 1</t>
  </si>
  <si>
    <t>Платежи при пользовании недрами</t>
  </si>
  <si>
    <t>НАЛОГОВЫЕ И НЕНАЛОГОВЫЕ ДОХОДЫ</t>
  </si>
  <si>
    <t>Транспортный налог с организаций</t>
  </si>
  <si>
    <t>Транспортный налог с физических лиц</t>
  </si>
  <si>
    <t>Плата за использование лесов</t>
  </si>
  <si>
    <t>ГОСУДАРСТВЕННАЯ ПОШЛИНА</t>
  </si>
  <si>
    <t>Анализ</t>
  </si>
  <si>
    <t>ДОХОДЫ ОТ ИСПОЛЬЗОВАНИЯ ИМУЩЕСТВА, НАХОДЯЩЕГОСЯ В ГОСУДАРСТВЕННОЙ И МУНИЦИПАЛЬНОЙ СОБСТВЕННОСТИ</t>
  </si>
  <si>
    <t>Сборы за пользование объектами животного мира и за пользование объектами водных биологических ресурсов</t>
  </si>
  <si>
    <t>Удельный вес в общем объеме доходов, %</t>
  </si>
  <si>
    <t>Первоначальный прогноз доходов,
тыс. рублей</t>
  </si>
  <si>
    <t>Уточненный прогноз доходов,
тыс. рублей</t>
  </si>
  <si>
    <t>Кассовое исполнение, тыс. рублей</t>
  </si>
  <si>
    <t>к уточнен-ному прогнозу</t>
  </si>
  <si>
    <t>Налог, взимаемый в связи с применением упрощенной системы налогообложения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</si>
  <si>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субъектам РФ</t>
  </si>
  <si>
    <t>Прочие поступления от использования имущества, находящегося в собственности субъектов РФ (за исключением имущества бюджетных и автономных учреждений субъектов РФ, а также имущества государственных унитарных предприятий субъектов РФ, в том числе казенных)</t>
  </si>
  <si>
    <t>Доходы от перечисления части прибыли, остающейся после уплаты налогов и иных обязательных платежей государственных унитарных предприятий субъектов РФ</t>
  </si>
  <si>
    <t>Доходы от сдачи в аренду имущества, составляющего казну субъекта РФ (за исключением земельных участков)</t>
  </si>
  <si>
    <t>Доходы от сдачи в аренду имущества, находящегося в оперативном управлении органов государственной власти субъектов РФ и созданных ими учреждений (за исключением имущества бюджетных и автономных учреждений субъектов РФ)</t>
  </si>
  <si>
    <t>ДОХОДЫ ОТ ПРОДАЖИ МАТЕРИАЛЬНЫХ И НЕМАТЕРИАЛЬНЫХ АКТИВОВ</t>
  </si>
  <si>
    <t>Доходы от реализации имущества, находящегося в собственности субъектов РФ (за исключением имущества бюджетных и автономных учреждений субъектов РФ, а также имущества государственных унитарных предприятий субъектов РФ, в том числе казенных), в части реализации материальных запасов по указанному имуществу</t>
  </si>
  <si>
    <t>Безвозмездные поступления от государственных (муниципальных) организаций</t>
  </si>
  <si>
    <t>Дотации бюджетам бюджетной системы РФ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</si>
  <si>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</si>
  <si>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РФ от возврата бюджетами бюджетной системы РФ и организациями остатков субсидий, субвенций и иных межбюджетных трансфертов, имеющих целевое назначение, прошлых лет</t>
  </si>
  <si>
    <t>Субсидии бюджетам бюджетной системы РФ (межбюджетные субсидии)</t>
  </si>
  <si>
    <t>Субвенции бюджетам бюджетной системы РФ</t>
  </si>
  <si>
    <t xml:space="preserve">Акцизы по подакцизным товарам (продукции), производимым на территории РФ, в том числе: </t>
  </si>
  <si>
    <t>акцизы на  алкогольную продукцию</t>
  </si>
  <si>
    <t>доходы от уплаты акцизов на нефтепродукты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</si>
  <si>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</si>
  <si>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субъектов РФ (за исключением земельных участков бюджетных и автономных учреждений субъектов РФ)</t>
  </si>
  <si>
    <t>ВСЕГО</t>
  </si>
  <si>
    <t>Налог на профессиональный доход</t>
  </si>
  <si>
    <t>исполнения доходной части областного бюджета за 2021 год</t>
  </si>
  <si>
    <t>к 2020 г.</t>
  </si>
  <si>
    <t>Доходы от реализации имущества, находящегося в собственности субъектов РФ (за исключением движимого имущества бюджетных и автономных учреждений субъектов РФ, а также имущества государственных унитарных предприятий субъектов РФ, в том числе казенных), в части реализации основных средств по указанному имуществу</t>
  </si>
  <si>
    <t>Плата по соглашениям об установлении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РФ</t>
  </si>
  <si>
    <t>Доходы от операций по управлению остатками средств на едином казначейском счете, зачисляемые в бюджеты субъектов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</si>
</sst>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#,##0.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 Cyr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Arial Cyr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color theme="3" tint="-0.499984740745262"/>
      <name val="Times New Roman"/>
      <family val="1"/>
      <charset val="204"/>
    </font>
    <font>
      <sz val="9"/>
      <color theme="3" tint="-0.499984740745262"/>
      <name val="Times New Roman"/>
      <family val="1"/>
      <charset val="204"/>
    </font>
    <font>
      <b/>
      <sz val="9"/>
      <color theme="3" tint="-0.499984740745262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/>
    <xf numFmtId="0" fontId="2" fillId="0" borderId="0" xfId="0" applyFont="1" applyBorder="1" applyAlignment="1">
      <alignment horizontal="center" vertical="center"/>
    </xf>
    <xf numFmtId="0" fontId="12" fillId="0" borderId="0" xfId="0" applyFont="1"/>
    <xf numFmtId="0" fontId="16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0" applyFont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165" fontId="8" fillId="0" borderId="0" xfId="0" applyNumberFormat="1" applyFont="1" applyFill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5" fillId="0" borderId="0" xfId="0" applyFont="1" applyAlignment="1"/>
    <xf numFmtId="166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/>
    </xf>
    <xf numFmtId="166" fontId="18" fillId="0" borderId="1" xfId="0" applyNumberFormat="1" applyFont="1" applyFill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 shrinkToFit="1"/>
    </xf>
    <xf numFmtId="166" fontId="18" fillId="2" borderId="1" xfId="0" applyNumberFormat="1" applyFont="1" applyFill="1" applyBorder="1" applyAlignment="1">
      <alignment horizontal="center" vertical="center" shrinkToFit="1"/>
    </xf>
    <xf numFmtId="166" fontId="19" fillId="2" borderId="1" xfId="0" applyNumberFormat="1" applyFont="1" applyFill="1" applyBorder="1" applyAlignment="1">
      <alignment horizontal="center" vertical="center" shrinkToFit="1"/>
    </xf>
    <xf numFmtId="166" fontId="18" fillId="2" borderId="1" xfId="0" applyNumberFormat="1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center" vertical="center"/>
    </xf>
    <xf numFmtId="166" fontId="20" fillId="0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6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tabSelected="1" topLeftCell="A29" zoomScale="130" zoomScaleNormal="130" zoomScaleSheetLayoutView="150" workbookViewId="0">
      <selection activeCell="A15" sqref="A15"/>
    </sheetView>
  </sheetViews>
  <sheetFormatPr defaultRowHeight="13.2" x14ac:dyDescent="0.25"/>
  <cols>
    <col min="1" max="1" width="38.88671875" style="2" customWidth="1"/>
    <col min="2" max="2" width="11.33203125" style="9" customWidth="1"/>
    <col min="3" max="3" width="11.109375" style="11" customWidth="1"/>
    <col min="4" max="4" width="10.6640625" style="11" customWidth="1"/>
    <col min="5" max="5" width="8.33203125" style="21" customWidth="1"/>
    <col min="6" max="6" width="7.88671875" style="1" customWidth="1"/>
    <col min="7" max="7" width="9.88671875" style="23" customWidth="1"/>
  </cols>
  <sheetData>
    <row r="1" spans="1:34" x14ac:dyDescent="0.25">
      <c r="C1" s="10"/>
      <c r="D1" s="56" t="s">
        <v>25</v>
      </c>
      <c r="E1" s="56"/>
      <c r="F1" s="56"/>
      <c r="G1" s="56"/>
    </row>
    <row r="2" spans="1:34" ht="15.6" customHeight="1" x14ac:dyDescent="0.3">
      <c r="A2" s="54" t="s">
        <v>32</v>
      </c>
      <c r="B2" s="54"/>
      <c r="C2" s="54"/>
      <c r="D2" s="54"/>
      <c r="E2" s="54"/>
      <c r="F2" s="54"/>
      <c r="G2" s="54"/>
    </row>
    <row r="3" spans="1:34" ht="16.2" customHeight="1" x14ac:dyDescent="0.25">
      <c r="A3" s="55" t="s">
        <v>61</v>
      </c>
      <c r="B3" s="55"/>
      <c r="C3" s="55"/>
      <c r="D3" s="55"/>
      <c r="E3" s="55"/>
      <c r="F3" s="55"/>
      <c r="G3" s="55"/>
    </row>
    <row r="4" spans="1:34" ht="1.5" hidden="1" customHeight="1" x14ac:dyDescent="0.3">
      <c r="A4" s="4"/>
      <c r="B4" s="18"/>
      <c r="C4" s="16"/>
      <c r="D4" s="16"/>
      <c r="E4" s="19"/>
      <c r="F4" s="19"/>
      <c r="G4" s="22"/>
    </row>
    <row r="5" spans="1:34" ht="10.5" customHeight="1" x14ac:dyDescent="0.3">
      <c r="A5" s="4"/>
      <c r="B5" s="18"/>
      <c r="C5" s="16"/>
      <c r="D5" s="16"/>
      <c r="E5" s="19"/>
      <c r="F5" s="58"/>
      <c r="G5" s="59"/>
    </row>
    <row r="6" spans="1:34" ht="27.6" customHeight="1" x14ac:dyDescent="0.25">
      <c r="A6" s="60" t="s">
        <v>0</v>
      </c>
      <c r="B6" s="61" t="s">
        <v>36</v>
      </c>
      <c r="C6" s="61" t="s">
        <v>37</v>
      </c>
      <c r="D6" s="57" t="s">
        <v>38</v>
      </c>
      <c r="E6" s="57" t="s">
        <v>21</v>
      </c>
      <c r="F6" s="57"/>
      <c r="G6" s="61" t="s">
        <v>35</v>
      </c>
    </row>
    <row r="7" spans="1:34" ht="45.6" x14ac:dyDescent="0.25">
      <c r="A7" s="60"/>
      <c r="B7" s="62"/>
      <c r="C7" s="62"/>
      <c r="D7" s="57"/>
      <c r="E7" s="45" t="s">
        <v>39</v>
      </c>
      <c r="F7" s="45" t="s">
        <v>62</v>
      </c>
      <c r="G7" s="62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ht="26.4" x14ac:dyDescent="0.25">
      <c r="A8" s="6" t="s">
        <v>27</v>
      </c>
      <c r="B8" s="24">
        <f>B9+B32</f>
        <v>30757639</v>
      </c>
      <c r="C8" s="24">
        <f>C9+C32</f>
        <v>35933820</v>
      </c>
      <c r="D8" s="24">
        <f>D9+D32</f>
        <v>38059287.799999997</v>
      </c>
      <c r="E8" s="25">
        <f t="shared" ref="E8:E10" si="0">D8/C8*100</f>
        <v>105.91495087357814</v>
      </c>
      <c r="F8" s="25">
        <v>125.86618556266541</v>
      </c>
      <c r="G8" s="29">
        <f t="shared" ref="G8:G39" si="1">D8/$D$62*100</f>
        <v>45.119492017186445</v>
      </c>
    </row>
    <row r="9" spans="1:34" x14ac:dyDescent="0.25">
      <c r="A9" s="7" t="s">
        <v>23</v>
      </c>
      <c r="B9" s="26">
        <f>B10+B13+B17+B21+B27+B30+B31</f>
        <v>29934842</v>
      </c>
      <c r="C9" s="26">
        <f>C10+C13+C17+C21+C27+C30+C31</f>
        <v>34670981</v>
      </c>
      <c r="D9" s="26">
        <f>D10+D13+D17+D21+D27+D30+D31</f>
        <v>36431571.5</v>
      </c>
      <c r="E9" s="25">
        <f t="shared" si="0"/>
        <v>105.07799447612976</v>
      </c>
      <c r="F9" s="25">
        <v>124.6678226636037</v>
      </c>
      <c r="G9" s="29">
        <f t="shared" si="1"/>
        <v>43.189825519220761</v>
      </c>
    </row>
    <row r="10" spans="1:34" x14ac:dyDescent="0.25">
      <c r="A10" s="7" t="s">
        <v>1</v>
      </c>
      <c r="B10" s="25">
        <f>B11+B12</f>
        <v>17662307</v>
      </c>
      <c r="C10" s="25">
        <f>C11+C12</f>
        <v>20852841</v>
      </c>
      <c r="D10" s="25">
        <f>D11+D12</f>
        <v>22283206.100000001</v>
      </c>
      <c r="E10" s="25">
        <f t="shared" si="0"/>
        <v>106.85932962323936</v>
      </c>
      <c r="F10" s="25">
        <v>124.70408572819289</v>
      </c>
      <c r="G10" s="29">
        <f t="shared" si="1"/>
        <v>26.416861635184631</v>
      </c>
    </row>
    <row r="11" spans="1:34" s="5" customFormat="1" x14ac:dyDescent="0.25">
      <c r="A11" s="40" t="s">
        <v>2</v>
      </c>
      <c r="B11" s="27">
        <v>6299859</v>
      </c>
      <c r="C11" s="28">
        <v>8528647</v>
      </c>
      <c r="D11" s="28">
        <v>9494128.5999999996</v>
      </c>
      <c r="E11" s="27">
        <f>D11/C11*100</f>
        <v>111.32045446364469</v>
      </c>
      <c r="F11" s="27">
        <v>147.31123172414723</v>
      </c>
      <c r="G11" s="30">
        <f t="shared" si="1"/>
        <v>11.255340925687042</v>
      </c>
    </row>
    <row r="12" spans="1:34" s="5" customFormat="1" ht="13.95" customHeight="1" x14ac:dyDescent="0.25">
      <c r="A12" s="40" t="s">
        <v>3</v>
      </c>
      <c r="B12" s="27">
        <v>11362448</v>
      </c>
      <c r="C12" s="28">
        <v>12324194</v>
      </c>
      <c r="D12" s="28">
        <v>12789077.5</v>
      </c>
      <c r="E12" s="27">
        <f>D12/C12*100</f>
        <v>103.77212091922603</v>
      </c>
      <c r="F12" s="27">
        <v>111.94998589188374</v>
      </c>
      <c r="G12" s="30">
        <f t="shared" si="1"/>
        <v>15.161520709497585</v>
      </c>
    </row>
    <row r="13" spans="1:34" s="5" customFormat="1" ht="28.5" customHeight="1" x14ac:dyDescent="0.25">
      <c r="A13" s="41" t="s">
        <v>4</v>
      </c>
      <c r="B13" s="29">
        <f>B14</f>
        <v>5570166</v>
      </c>
      <c r="C13" s="29">
        <f>C14</f>
        <v>5472395</v>
      </c>
      <c r="D13" s="29">
        <f>D14</f>
        <v>5639150.2000000002</v>
      </c>
      <c r="E13" s="25">
        <f t="shared" ref="E13:E62" si="2">D13/C13*100</f>
        <v>103.04720693590284</v>
      </c>
      <c r="F13" s="25">
        <v>119.48367983066018</v>
      </c>
      <c r="G13" s="29">
        <f t="shared" si="1"/>
        <v>6.6852431335463773</v>
      </c>
    </row>
    <row r="14" spans="1:34" ht="28.2" customHeight="1" x14ac:dyDescent="0.25">
      <c r="A14" s="40" t="s">
        <v>54</v>
      </c>
      <c r="B14" s="30">
        <f>B15+B16</f>
        <v>5570166</v>
      </c>
      <c r="C14" s="30">
        <f>C15+C16</f>
        <v>5472395</v>
      </c>
      <c r="D14" s="30">
        <f>D15+D16</f>
        <v>5639150.2000000002</v>
      </c>
      <c r="E14" s="27">
        <f t="shared" si="2"/>
        <v>103.04720693590284</v>
      </c>
      <c r="F14" s="27">
        <v>119.48367983066018</v>
      </c>
      <c r="G14" s="30">
        <f t="shared" si="1"/>
        <v>6.6852431335463773</v>
      </c>
    </row>
    <row r="15" spans="1:34" x14ac:dyDescent="0.25">
      <c r="A15" s="42" t="s">
        <v>55</v>
      </c>
      <c r="B15" s="46">
        <v>1724766</v>
      </c>
      <c r="C15" s="31">
        <v>1732534</v>
      </c>
      <c r="D15" s="31">
        <v>1719824.3</v>
      </c>
      <c r="E15" s="27">
        <f t="shared" si="2"/>
        <v>99.266409778971152</v>
      </c>
      <c r="F15" s="27">
        <v>113.35864433466574</v>
      </c>
      <c r="G15" s="30">
        <f t="shared" si="1"/>
        <v>2.0388610313095055</v>
      </c>
    </row>
    <row r="16" spans="1:34" ht="11.25" customHeight="1" x14ac:dyDescent="0.25">
      <c r="A16" s="42" t="s">
        <v>56</v>
      </c>
      <c r="B16" s="46">
        <v>3845400</v>
      </c>
      <c r="C16" s="31">
        <v>3739861</v>
      </c>
      <c r="D16" s="31">
        <v>3919325.9</v>
      </c>
      <c r="E16" s="27">
        <f t="shared" si="2"/>
        <v>104.79870508556334</v>
      </c>
      <c r="F16" s="27">
        <v>122.38540515365524</v>
      </c>
      <c r="G16" s="30">
        <f t="shared" si="1"/>
        <v>4.6463821022368714</v>
      </c>
    </row>
    <row r="17" spans="1:7" x14ac:dyDescent="0.25">
      <c r="A17" s="7" t="s">
        <v>5</v>
      </c>
      <c r="B17" s="26">
        <f>B18+B19+B20</f>
        <v>2688698</v>
      </c>
      <c r="C17" s="26">
        <f>C18+C19+C20</f>
        <v>3687734</v>
      </c>
      <c r="D17" s="26">
        <f>D18+D19+D20</f>
        <v>3818567.1999999997</v>
      </c>
      <c r="E17" s="25">
        <f t="shared" si="2"/>
        <v>103.5477938484717</v>
      </c>
      <c r="F17" s="25">
        <v>143.86897450261716</v>
      </c>
      <c r="G17" s="29">
        <f t="shared" si="1"/>
        <v>4.5269321171451349</v>
      </c>
    </row>
    <row r="18" spans="1:7" ht="26.4" x14ac:dyDescent="0.25">
      <c r="A18" s="40" t="s">
        <v>40</v>
      </c>
      <c r="B18" s="32">
        <v>2674208</v>
      </c>
      <c r="C18" s="28">
        <v>3655654</v>
      </c>
      <c r="D18" s="28">
        <v>3783176.6</v>
      </c>
      <c r="E18" s="27">
        <f t="shared" si="2"/>
        <v>103.48836624034988</v>
      </c>
      <c r="F18" s="27">
        <v>142.56513995564899</v>
      </c>
      <c r="G18" s="30">
        <f t="shared" si="1"/>
        <v>4.4849763689825695</v>
      </c>
    </row>
    <row r="19" spans="1:7" x14ac:dyDescent="0.25">
      <c r="A19" s="40" t="s">
        <v>6</v>
      </c>
      <c r="B19" s="32"/>
      <c r="C19" s="28">
        <v>0</v>
      </c>
      <c r="D19" s="28">
        <v>-8.1999999999999993</v>
      </c>
      <c r="E19" s="27"/>
      <c r="F19" s="27">
        <v>-1366.6666666666665</v>
      </c>
      <c r="G19" s="30">
        <f t="shared" si="1"/>
        <v>-9.7211444545457006E-6</v>
      </c>
    </row>
    <row r="20" spans="1:7" x14ac:dyDescent="0.25">
      <c r="A20" s="40" t="s">
        <v>60</v>
      </c>
      <c r="B20" s="32">
        <v>14490</v>
      </c>
      <c r="C20" s="28">
        <v>32080</v>
      </c>
      <c r="D20" s="28">
        <v>35398.800000000003</v>
      </c>
      <c r="E20" s="27">
        <f t="shared" si="2"/>
        <v>110.34538653366583</v>
      </c>
      <c r="F20" s="27">
        <v>6442.0018198362159</v>
      </c>
      <c r="G20" s="30">
        <f t="shared" si="1"/>
        <v>4.1965469307021025E-2</v>
      </c>
    </row>
    <row r="21" spans="1:7" ht="14.25" customHeight="1" x14ac:dyDescent="0.25">
      <c r="A21" s="7" t="s">
        <v>7</v>
      </c>
      <c r="B21" s="26">
        <f>B22+B23+B26</f>
        <v>3811550</v>
      </c>
      <c r="C21" s="26">
        <f>C22+C23+C26</f>
        <v>4479372</v>
      </c>
      <c r="D21" s="26">
        <f>D22+D23+D26</f>
        <v>4514254.7</v>
      </c>
      <c r="E21" s="25">
        <f t="shared" si="2"/>
        <v>100.77874085920972</v>
      </c>
      <c r="F21" s="25">
        <v>118.86560321219197</v>
      </c>
      <c r="G21" s="29">
        <f t="shared" si="1"/>
        <v>5.3516734199160823</v>
      </c>
    </row>
    <row r="22" spans="1:7" x14ac:dyDescent="0.25">
      <c r="A22" s="40" t="s">
        <v>8</v>
      </c>
      <c r="B22" s="32">
        <v>2673039</v>
      </c>
      <c r="C22" s="28">
        <v>3347151</v>
      </c>
      <c r="D22" s="28">
        <v>3322189</v>
      </c>
      <c r="E22" s="27">
        <f t="shared" si="2"/>
        <v>99.254231434434843</v>
      </c>
      <c r="F22" s="27">
        <v>126.62390107035704</v>
      </c>
      <c r="G22" s="30">
        <f t="shared" si="1"/>
        <v>3.9384730700369186</v>
      </c>
    </row>
    <row r="23" spans="1:7" x14ac:dyDescent="0.25">
      <c r="A23" s="40" t="s">
        <v>9</v>
      </c>
      <c r="B23" s="47">
        <f t="shared" ref="B23" si="3">B24+B25</f>
        <v>1092455</v>
      </c>
      <c r="C23" s="28">
        <f>C24+C25</f>
        <v>1092455</v>
      </c>
      <c r="D23" s="28">
        <f>D24+D25</f>
        <v>1150769.5</v>
      </c>
      <c r="E23" s="27">
        <f t="shared" si="2"/>
        <v>105.3379315395142</v>
      </c>
      <c r="F23" s="27">
        <v>101.74271284312111</v>
      </c>
      <c r="G23" s="30">
        <f t="shared" si="1"/>
        <v>1.3642434809006501</v>
      </c>
    </row>
    <row r="24" spans="1:7" x14ac:dyDescent="0.25">
      <c r="A24" s="42" t="s">
        <v>28</v>
      </c>
      <c r="B24" s="33">
        <v>199249</v>
      </c>
      <c r="C24" s="31">
        <v>199249</v>
      </c>
      <c r="D24" s="31">
        <v>245340.7</v>
      </c>
      <c r="E24" s="27">
        <f t="shared" si="2"/>
        <v>123.1327133385864</v>
      </c>
      <c r="F24" s="27">
        <v>107.18880318411091</v>
      </c>
      <c r="G24" s="30">
        <f t="shared" si="1"/>
        <v>0.29085272991211714</v>
      </c>
    </row>
    <row r="25" spans="1:7" x14ac:dyDescent="0.25">
      <c r="A25" s="42" t="s">
        <v>29</v>
      </c>
      <c r="B25" s="48">
        <v>893206</v>
      </c>
      <c r="C25" s="31">
        <v>893206</v>
      </c>
      <c r="D25" s="31">
        <v>905428.8</v>
      </c>
      <c r="E25" s="27">
        <f t="shared" si="2"/>
        <v>101.36841893135515</v>
      </c>
      <c r="F25" s="27">
        <v>100.36100658865567</v>
      </c>
      <c r="G25" s="30">
        <f t="shared" si="1"/>
        <v>1.073390750988533</v>
      </c>
    </row>
    <row r="26" spans="1:7" x14ac:dyDescent="0.25">
      <c r="A26" s="40" t="s">
        <v>10</v>
      </c>
      <c r="B26" s="49">
        <v>46056</v>
      </c>
      <c r="C26" s="28">
        <v>39766</v>
      </c>
      <c r="D26" s="34">
        <v>41296.199999999997</v>
      </c>
      <c r="E26" s="27">
        <f t="shared" si="2"/>
        <v>103.84801086355178</v>
      </c>
      <c r="F26" s="27">
        <v>95.913878598553026</v>
      </c>
      <c r="G26" s="30">
        <f t="shared" si="1"/>
        <v>4.8956868978513438E-2</v>
      </c>
    </row>
    <row r="27" spans="1:7" ht="39.6" x14ac:dyDescent="0.25">
      <c r="A27" s="7" t="s">
        <v>11</v>
      </c>
      <c r="B27" s="26">
        <f>B28+B29</f>
        <v>20310</v>
      </c>
      <c r="C27" s="26">
        <f>C28+C29</f>
        <v>21691</v>
      </c>
      <c r="D27" s="26">
        <f>D28+D29</f>
        <v>25710.799999999999</v>
      </c>
      <c r="E27" s="25">
        <f t="shared" si="2"/>
        <v>118.53211009174312</v>
      </c>
      <c r="F27" s="25">
        <v>128.85939677034571</v>
      </c>
      <c r="G27" s="29">
        <f t="shared" si="1"/>
        <v>3.0480292785601663E-2</v>
      </c>
    </row>
    <row r="28" spans="1:7" x14ac:dyDescent="0.25">
      <c r="A28" s="40" t="s">
        <v>12</v>
      </c>
      <c r="B28" s="49">
        <v>19721</v>
      </c>
      <c r="C28" s="28">
        <v>20963</v>
      </c>
      <c r="D28" s="28">
        <v>24946</v>
      </c>
      <c r="E28" s="27">
        <f t="shared" si="2"/>
        <v>119.00014310928779</v>
      </c>
      <c r="F28" s="27">
        <v>129.83714406166561</v>
      </c>
      <c r="G28" s="30">
        <f t="shared" si="1"/>
        <v>2.9573618239402084E-2</v>
      </c>
    </row>
    <row r="29" spans="1:7" ht="39.6" x14ac:dyDescent="0.25">
      <c r="A29" s="40" t="s">
        <v>34</v>
      </c>
      <c r="B29" s="49">
        <v>589</v>
      </c>
      <c r="C29" s="28">
        <v>728</v>
      </c>
      <c r="D29" s="28">
        <v>764.8</v>
      </c>
      <c r="E29" s="27">
        <f t="shared" si="2"/>
        <v>105.05494505494507</v>
      </c>
      <c r="F29" s="27">
        <v>103.44920871094278</v>
      </c>
      <c r="G29" s="30">
        <f t="shared" si="1"/>
        <v>9.0667454619957949E-4</v>
      </c>
    </row>
    <row r="30" spans="1:7" ht="15" customHeight="1" x14ac:dyDescent="0.25">
      <c r="A30" s="7" t="s">
        <v>31</v>
      </c>
      <c r="B30" s="50">
        <v>181811</v>
      </c>
      <c r="C30" s="26">
        <v>156948</v>
      </c>
      <c r="D30" s="26">
        <v>150935.29999999999</v>
      </c>
      <c r="E30" s="25">
        <f t="shared" si="2"/>
        <v>96.168985906160003</v>
      </c>
      <c r="F30" s="25">
        <v>92.876745877519966</v>
      </c>
      <c r="G30" s="29">
        <f t="shared" si="1"/>
        <v>0.17893461641343802</v>
      </c>
    </row>
    <row r="31" spans="1:7" ht="45" customHeight="1" x14ac:dyDescent="0.25">
      <c r="A31" s="7" t="s">
        <v>13</v>
      </c>
      <c r="B31" s="26"/>
      <c r="C31" s="26">
        <v>0</v>
      </c>
      <c r="D31" s="26">
        <v>-252.8</v>
      </c>
      <c r="E31" s="25"/>
      <c r="F31" s="25">
        <v>-3326.3157894736842</v>
      </c>
      <c r="G31" s="29">
        <f t="shared" si="1"/>
        <v>-2.996957705011163E-4</v>
      </c>
    </row>
    <row r="32" spans="1:7" s="3" customFormat="1" x14ac:dyDescent="0.25">
      <c r="A32" s="6" t="s">
        <v>24</v>
      </c>
      <c r="B32" s="35">
        <f>B33+B42+B46+B47+B51+B52+B53</f>
        <v>822797</v>
      </c>
      <c r="C32" s="35">
        <f>C33+C42+C46+C47+C51+C52+C53</f>
        <v>1262839</v>
      </c>
      <c r="D32" s="35">
        <f>D33+D42+D46+D47+D51+D52+D53</f>
        <v>1627716.2999999998</v>
      </c>
      <c r="E32" s="25">
        <f t="shared" si="2"/>
        <v>128.89341396646762</v>
      </c>
      <c r="F32" s="25">
        <v>160.36890885989749</v>
      </c>
      <c r="G32" s="29">
        <f t="shared" si="1"/>
        <v>1.9296664979656886</v>
      </c>
    </row>
    <row r="33" spans="1:7" s="3" customFormat="1" ht="52.8" x14ac:dyDescent="0.25">
      <c r="A33" s="6" t="s">
        <v>33</v>
      </c>
      <c r="B33" s="35">
        <f>B34+B35+B36+B37+B38+B39+B40+B41</f>
        <v>141937</v>
      </c>
      <c r="C33" s="35">
        <f>C34+C35+C36+C37+C38+C39+C40+C41</f>
        <v>321274</v>
      </c>
      <c r="D33" s="35">
        <f>D34+D35+D36+D37+D38+D39+D40+D41</f>
        <v>581457.20000000007</v>
      </c>
      <c r="E33" s="25">
        <f t="shared" si="2"/>
        <v>180.98482914895075</v>
      </c>
      <c r="F33" s="25">
        <v>273.95742439347998</v>
      </c>
      <c r="G33" s="29">
        <f t="shared" si="1"/>
        <v>0.68932066284581373</v>
      </c>
    </row>
    <row r="34" spans="1:7" ht="67.2" customHeight="1" x14ac:dyDescent="0.25">
      <c r="A34" s="40" t="s">
        <v>41</v>
      </c>
      <c r="B34" s="32">
        <v>20197</v>
      </c>
      <c r="C34" s="28">
        <v>15511</v>
      </c>
      <c r="D34" s="28">
        <v>15511.1</v>
      </c>
      <c r="E34" s="27">
        <f t="shared" si="2"/>
        <v>100.00064470375862</v>
      </c>
      <c r="F34" s="27">
        <v>91.961226062726027</v>
      </c>
      <c r="G34" s="30">
        <f t="shared" si="1"/>
        <v>1.8388493140110224E-2</v>
      </c>
    </row>
    <row r="35" spans="1:7" ht="43.5" customHeight="1" x14ac:dyDescent="0.25">
      <c r="A35" s="40" t="s">
        <v>65</v>
      </c>
      <c r="B35" s="32"/>
      <c r="C35" s="28">
        <v>152073</v>
      </c>
      <c r="D35" s="28">
        <v>398981.9</v>
      </c>
      <c r="E35" s="27">
        <f t="shared" si="2"/>
        <v>262.36208925976342</v>
      </c>
      <c r="F35" s="27"/>
      <c r="G35" s="30">
        <f t="shared" si="1"/>
        <v>0.47299520544501317</v>
      </c>
    </row>
    <row r="36" spans="1:7" ht="94.95" customHeight="1" x14ac:dyDescent="0.25">
      <c r="A36" s="40" t="s">
        <v>57</v>
      </c>
      <c r="B36" s="32">
        <v>90000</v>
      </c>
      <c r="C36" s="28">
        <v>113000</v>
      </c>
      <c r="D36" s="28">
        <v>121930.4</v>
      </c>
      <c r="E36" s="27">
        <f t="shared" si="2"/>
        <v>107.90300884955752</v>
      </c>
      <c r="F36" s="27">
        <v>75.045453034736326</v>
      </c>
      <c r="G36" s="30">
        <f t="shared" si="1"/>
        <v>0.14454915021957795</v>
      </c>
    </row>
    <row r="37" spans="1:7" ht="80.25" customHeight="1" x14ac:dyDescent="0.25">
      <c r="A37" s="40" t="s">
        <v>45</v>
      </c>
      <c r="B37" s="32">
        <v>5193</v>
      </c>
      <c r="C37" s="28">
        <v>5006</v>
      </c>
      <c r="D37" s="28">
        <v>5630.4</v>
      </c>
      <c r="E37" s="27">
        <f t="shared" si="2"/>
        <v>112.47303236116659</v>
      </c>
      <c r="F37" s="27">
        <v>129.06065190482738</v>
      </c>
      <c r="G37" s="30">
        <f t="shared" si="1"/>
        <v>6.6748697240090393E-3</v>
      </c>
    </row>
    <row r="38" spans="1:7" s="8" customFormat="1" ht="39.6" x14ac:dyDescent="0.25">
      <c r="A38" s="40" t="s">
        <v>44</v>
      </c>
      <c r="B38" s="32">
        <v>20967</v>
      </c>
      <c r="C38" s="28">
        <v>20663</v>
      </c>
      <c r="D38" s="28">
        <v>22328.5</v>
      </c>
      <c r="E38" s="27">
        <f t="shared" si="2"/>
        <v>108.06030102114892</v>
      </c>
      <c r="F38" s="27">
        <v>107.89268957386049</v>
      </c>
      <c r="G38" s="30">
        <f t="shared" si="1"/>
        <v>2.6470557799185817E-2</v>
      </c>
    </row>
    <row r="39" spans="1:7" s="8" customFormat="1" ht="92.4" x14ac:dyDescent="0.25">
      <c r="A39" s="40" t="s">
        <v>64</v>
      </c>
      <c r="B39" s="32"/>
      <c r="C39" s="28">
        <v>0</v>
      </c>
      <c r="D39" s="28">
        <v>0.8</v>
      </c>
      <c r="E39" s="27"/>
      <c r="F39" s="27"/>
      <c r="G39" s="30">
        <f t="shared" si="1"/>
        <v>9.4840433702884915E-7</v>
      </c>
    </row>
    <row r="40" spans="1:7" ht="52.8" x14ac:dyDescent="0.25">
      <c r="A40" s="40" t="s">
        <v>43</v>
      </c>
      <c r="B40" s="32">
        <v>4576</v>
      </c>
      <c r="C40" s="28">
        <v>14017</v>
      </c>
      <c r="D40" s="28">
        <v>15235.9</v>
      </c>
      <c r="E40" s="25">
        <f t="shared" si="2"/>
        <v>108.69586930156238</v>
      </c>
      <c r="F40" s="25">
        <v>336.34597553975891</v>
      </c>
      <c r="G40" s="29">
        <f t="shared" ref="G40:G62" si="4">D40/$D$62*100</f>
        <v>1.8062242048172299E-2</v>
      </c>
    </row>
    <row r="41" spans="1:7" ht="93.6" customHeight="1" x14ac:dyDescent="0.25">
      <c r="A41" s="40" t="s">
        <v>42</v>
      </c>
      <c r="B41" s="32">
        <v>1004</v>
      </c>
      <c r="C41" s="28">
        <v>1004</v>
      </c>
      <c r="D41" s="28">
        <v>1838.2</v>
      </c>
      <c r="E41" s="25">
        <f t="shared" si="2"/>
        <v>183.08764940239044</v>
      </c>
      <c r="F41" s="25">
        <v>55.472734405649284</v>
      </c>
      <c r="G41" s="29">
        <f t="shared" si="4"/>
        <v>2.1791960654080379E-3</v>
      </c>
    </row>
    <row r="42" spans="1:7" ht="28.2" customHeight="1" x14ac:dyDescent="0.25">
      <c r="A42" s="7" t="s">
        <v>14</v>
      </c>
      <c r="B42" s="26">
        <f>B43+B44+B45</f>
        <v>270398</v>
      </c>
      <c r="C42" s="26">
        <f>C43+C44+C45</f>
        <v>333097</v>
      </c>
      <c r="D42" s="26">
        <f>D43+D44+D45</f>
        <v>380654.80000000005</v>
      </c>
      <c r="E42" s="25">
        <f t="shared" si="2"/>
        <v>114.27746272106924</v>
      </c>
      <c r="F42" s="25">
        <v>139.01993732220996</v>
      </c>
      <c r="G42" s="29">
        <f t="shared" si="4"/>
        <v>0.4512683290385614</v>
      </c>
    </row>
    <row r="43" spans="1:7" ht="26.4" x14ac:dyDescent="0.25">
      <c r="A43" s="40" t="s">
        <v>15</v>
      </c>
      <c r="B43" s="51">
        <v>13909</v>
      </c>
      <c r="C43" s="28">
        <v>13909</v>
      </c>
      <c r="D43" s="28">
        <v>15421.7</v>
      </c>
      <c r="E43" s="27">
        <f t="shared" si="2"/>
        <v>110.87569199798692</v>
      </c>
      <c r="F43" s="27">
        <v>97.795096833107166</v>
      </c>
      <c r="G43" s="30">
        <f t="shared" si="4"/>
        <v>1.8282508955447252E-2</v>
      </c>
    </row>
    <row r="44" spans="1:7" x14ac:dyDescent="0.25">
      <c r="A44" s="40" t="s">
        <v>26</v>
      </c>
      <c r="B44" s="51">
        <v>10408</v>
      </c>
      <c r="C44" s="28">
        <v>1009</v>
      </c>
      <c r="D44" s="28">
        <v>4063.2</v>
      </c>
      <c r="E44" s="27">
        <f t="shared" si="2"/>
        <v>402.69573835480674</v>
      </c>
      <c r="F44" s="27">
        <v>159.2662276575729</v>
      </c>
      <c r="G44" s="30">
        <f t="shared" si="4"/>
        <v>4.8169456277695234E-3</v>
      </c>
    </row>
    <row r="45" spans="1:7" x14ac:dyDescent="0.25">
      <c r="A45" s="40" t="s">
        <v>30</v>
      </c>
      <c r="B45" s="51">
        <v>246081</v>
      </c>
      <c r="C45" s="28">
        <v>318179</v>
      </c>
      <c r="D45" s="28">
        <v>361169.9</v>
      </c>
      <c r="E45" s="27">
        <f t="shared" si="2"/>
        <v>113.51154538797343</v>
      </c>
      <c r="F45" s="27">
        <v>141.36223176805584</v>
      </c>
      <c r="G45" s="30">
        <f t="shared" si="4"/>
        <v>0.42816887445534463</v>
      </c>
    </row>
    <row r="46" spans="1:7" ht="39.6" x14ac:dyDescent="0.25">
      <c r="A46" s="7" t="s">
        <v>16</v>
      </c>
      <c r="B46" s="26">
        <v>47963</v>
      </c>
      <c r="C46" s="26">
        <v>102256</v>
      </c>
      <c r="D46" s="26">
        <v>87601</v>
      </c>
      <c r="E46" s="25">
        <f t="shared" si="2"/>
        <v>85.668322641214218</v>
      </c>
      <c r="F46" s="25">
        <v>196.78056297467714</v>
      </c>
      <c r="G46" s="29">
        <f t="shared" si="4"/>
        <v>0.10385146041008025</v>
      </c>
    </row>
    <row r="47" spans="1:7" ht="39.6" x14ac:dyDescent="0.25">
      <c r="A47" s="7" t="s">
        <v>46</v>
      </c>
      <c r="B47" s="36">
        <f>B49+B50+B48</f>
        <v>6100</v>
      </c>
      <c r="C47" s="36">
        <f>C49+C50+C48</f>
        <v>24984</v>
      </c>
      <c r="D47" s="36">
        <f>D49+D50+D48</f>
        <v>46531.900000000009</v>
      </c>
      <c r="E47" s="25">
        <f t="shared" si="2"/>
        <v>186.24679795068849</v>
      </c>
      <c r="F47" s="25">
        <v>77.017764838100476</v>
      </c>
      <c r="G47" s="29">
        <f t="shared" si="4"/>
        <v>5.5163819712740883E-2</v>
      </c>
    </row>
    <row r="48" spans="1:7" s="8" customFormat="1" ht="118.8" x14ac:dyDescent="0.25">
      <c r="A48" s="43" t="s">
        <v>63</v>
      </c>
      <c r="B48" s="53"/>
      <c r="C48" s="53">
        <v>2954</v>
      </c>
      <c r="D48" s="53">
        <v>3521.8</v>
      </c>
      <c r="E48" s="27">
        <f t="shared" si="2"/>
        <v>119.22139471902507</v>
      </c>
      <c r="F48" s="27"/>
      <c r="G48" s="30">
        <f t="shared" si="4"/>
        <v>4.1751129926852508E-3</v>
      </c>
    </row>
    <row r="49" spans="1:7" ht="105.6" customHeight="1" x14ac:dyDescent="0.25">
      <c r="A49" s="43" t="s">
        <v>47</v>
      </c>
      <c r="B49" s="37">
        <v>100</v>
      </c>
      <c r="C49" s="38">
        <v>1085</v>
      </c>
      <c r="D49" s="38">
        <v>2077.8000000000002</v>
      </c>
      <c r="E49" s="27">
        <f t="shared" si="2"/>
        <v>191.50230414746545</v>
      </c>
      <c r="F49" s="27">
        <v>88.117048346055995</v>
      </c>
      <c r="G49" s="30">
        <f t="shared" si="4"/>
        <v>2.4632431643481782E-3</v>
      </c>
    </row>
    <row r="50" spans="1:7" ht="55.95" customHeight="1" x14ac:dyDescent="0.25">
      <c r="A50" s="43" t="s">
        <v>58</v>
      </c>
      <c r="B50" s="37">
        <v>6000</v>
      </c>
      <c r="C50" s="38">
        <v>20945</v>
      </c>
      <c r="D50" s="38">
        <v>40932.300000000003</v>
      </c>
      <c r="E50" s="27">
        <f t="shared" si="2"/>
        <v>195.42754834089283</v>
      </c>
      <c r="F50" s="27">
        <v>70.501092851938807</v>
      </c>
      <c r="G50" s="30">
        <f t="shared" si="4"/>
        <v>4.852546355570745E-2</v>
      </c>
    </row>
    <row r="51" spans="1:7" ht="26.4" x14ac:dyDescent="0.25">
      <c r="A51" s="7" t="s">
        <v>22</v>
      </c>
      <c r="B51" s="52">
        <v>1266</v>
      </c>
      <c r="C51" s="26">
        <v>450</v>
      </c>
      <c r="D51" s="36">
        <v>371</v>
      </c>
      <c r="E51" s="25">
        <f t="shared" si="2"/>
        <v>82.444444444444443</v>
      </c>
      <c r="F51" s="25">
        <v>46.98581560283688</v>
      </c>
      <c r="G51" s="29">
        <f t="shared" si="4"/>
        <v>4.3982251129712869E-4</v>
      </c>
    </row>
    <row r="52" spans="1:7" ht="26.4" x14ac:dyDescent="0.25">
      <c r="A52" s="7" t="s">
        <v>17</v>
      </c>
      <c r="B52" s="52">
        <v>355133</v>
      </c>
      <c r="C52" s="26">
        <v>480778</v>
      </c>
      <c r="D52" s="36">
        <v>530562.69999999995</v>
      </c>
      <c r="E52" s="25">
        <f t="shared" si="2"/>
        <v>110.35502872427605</v>
      </c>
      <c r="F52" s="25">
        <v>125.50119442674968</v>
      </c>
      <c r="G52" s="29">
        <f t="shared" si="4"/>
        <v>0.62898495718217007</v>
      </c>
    </row>
    <row r="53" spans="1:7" ht="18.600000000000001" customHeight="1" x14ac:dyDescent="0.25">
      <c r="A53" s="7" t="s">
        <v>18</v>
      </c>
      <c r="B53" s="39"/>
      <c r="C53" s="26">
        <v>0</v>
      </c>
      <c r="D53" s="36">
        <v>537.70000000000005</v>
      </c>
      <c r="E53" s="25"/>
      <c r="F53" s="25">
        <v>120.34467323187108</v>
      </c>
      <c r="G53" s="29">
        <f t="shared" si="4"/>
        <v>6.3744626502551516E-4</v>
      </c>
    </row>
    <row r="54" spans="1:7" ht="15.6" customHeight="1" x14ac:dyDescent="0.25">
      <c r="A54" s="7" t="s">
        <v>19</v>
      </c>
      <c r="B54" s="26">
        <f>B55+B56+B57+B58+B59+B60+B61</f>
        <v>41253819.100000001</v>
      </c>
      <c r="C54" s="26">
        <f>C55+C56+C57+C58+C59+C60+C61</f>
        <v>46235515.800000004</v>
      </c>
      <c r="D54" s="26">
        <f>D55+D56+D57+D58+D59+D60+D61</f>
        <v>46292920.299999997</v>
      </c>
      <c r="E54" s="25">
        <f t="shared" si="2"/>
        <v>100.12415672023278</v>
      </c>
      <c r="F54" s="25">
        <v>99.62527356431012</v>
      </c>
      <c r="G54" s="29">
        <f t="shared" si="4"/>
        <v>54.880507982813555</v>
      </c>
    </row>
    <row r="55" spans="1:7" ht="17.399999999999999" customHeight="1" x14ac:dyDescent="0.25">
      <c r="A55" s="7" t="s">
        <v>49</v>
      </c>
      <c r="B55" s="52">
        <v>14421376.4</v>
      </c>
      <c r="C55" s="26">
        <v>15002669.6</v>
      </c>
      <c r="D55" s="26">
        <v>15354923.199999999</v>
      </c>
      <c r="E55" s="25">
        <f t="shared" si="2"/>
        <v>102.34793946272069</v>
      </c>
      <c r="F55" s="25">
        <v>88.961181387223164</v>
      </c>
      <c r="G55" s="29">
        <f t="shared" si="4"/>
        <v>18.203344697031117</v>
      </c>
    </row>
    <row r="56" spans="1:7" ht="30.6" customHeight="1" x14ac:dyDescent="0.25">
      <c r="A56" s="7" t="s">
        <v>52</v>
      </c>
      <c r="B56" s="52">
        <v>9879183.3000000007</v>
      </c>
      <c r="C56" s="26">
        <v>10875466.9</v>
      </c>
      <c r="D56" s="26">
        <v>10669043</v>
      </c>
      <c r="E56" s="25">
        <f t="shared" si="2"/>
        <v>98.101930685844849</v>
      </c>
      <c r="F56" s="25">
        <v>113.84287865939918</v>
      </c>
      <c r="G56" s="29">
        <f t="shared" si="4"/>
        <v>12.648208316434104</v>
      </c>
    </row>
    <row r="57" spans="1:7" ht="18.75" customHeight="1" x14ac:dyDescent="0.25">
      <c r="A57" s="7" t="s">
        <v>53</v>
      </c>
      <c r="B57" s="52">
        <v>6850683.2000000002</v>
      </c>
      <c r="C57" s="26">
        <v>5916728</v>
      </c>
      <c r="D57" s="26">
        <v>5768297</v>
      </c>
      <c r="E57" s="25">
        <f t="shared" si="2"/>
        <v>97.491333047589819</v>
      </c>
      <c r="F57" s="25">
        <v>94.990436315806448</v>
      </c>
      <c r="G57" s="29">
        <f t="shared" si="4"/>
        <v>6.8383473650881239</v>
      </c>
    </row>
    <row r="58" spans="1:7" ht="14.25" customHeight="1" x14ac:dyDescent="0.25">
      <c r="A58" s="7" t="s">
        <v>20</v>
      </c>
      <c r="B58" s="52">
        <v>10042925.9</v>
      </c>
      <c r="C58" s="26">
        <v>14178451.199999999</v>
      </c>
      <c r="D58" s="26">
        <v>14171171.800000001</v>
      </c>
      <c r="E58" s="25">
        <f t="shared" si="2"/>
        <v>99.948658708223377</v>
      </c>
      <c r="F58" s="25">
        <v>103.60267557922047</v>
      </c>
      <c r="G58" s="29">
        <f t="shared" si="4"/>
        <v>16.80000099487615</v>
      </c>
    </row>
    <row r="59" spans="1:7" ht="39.6" x14ac:dyDescent="0.25">
      <c r="A59" s="7" t="s">
        <v>48</v>
      </c>
      <c r="B59" s="39">
        <v>59650.3</v>
      </c>
      <c r="C59" s="26">
        <v>166643.5</v>
      </c>
      <c r="D59" s="26">
        <v>227401.3</v>
      </c>
      <c r="E59" s="25">
        <f t="shared" si="2"/>
        <v>136.45974790495879</v>
      </c>
      <c r="F59" s="25">
        <v>291.77991144004238</v>
      </c>
      <c r="G59" s="29">
        <f t="shared" si="4"/>
        <v>0.26958547395749799</v>
      </c>
    </row>
    <row r="60" spans="1:7" ht="78.599999999999994" customHeight="1" x14ac:dyDescent="0.25">
      <c r="A60" s="7" t="s">
        <v>51</v>
      </c>
      <c r="B60" s="39"/>
      <c r="C60" s="26">
        <v>147591.5</v>
      </c>
      <c r="D60" s="26">
        <v>161692.4</v>
      </c>
      <c r="E60" s="25">
        <f t="shared" si="2"/>
        <v>109.55400548134546</v>
      </c>
      <c r="F60" s="25">
        <v>652.49853715623169</v>
      </c>
      <c r="G60" s="29">
        <f t="shared" si="4"/>
        <v>0.19168721678075432</v>
      </c>
    </row>
    <row r="61" spans="1:7" ht="43.95" customHeight="1" x14ac:dyDescent="0.25">
      <c r="A61" s="7" t="s">
        <v>50</v>
      </c>
      <c r="B61" s="39"/>
      <c r="C61" s="26">
        <v>-52034.9</v>
      </c>
      <c r="D61" s="26">
        <v>-59608.4</v>
      </c>
      <c r="E61" s="25">
        <f t="shared" si="2"/>
        <v>114.55465466446557</v>
      </c>
      <c r="F61" s="25">
        <v>321.58178679326716</v>
      </c>
      <c r="G61" s="29">
        <f t="shared" si="4"/>
        <v>-7.0666081354188059E-2</v>
      </c>
    </row>
    <row r="62" spans="1:7" ht="15.6" customHeight="1" x14ac:dyDescent="0.25">
      <c r="A62" s="44" t="s">
        <v>59</v>
      </c>
      <c r="B62" s="39">
        <f>B54+B8</f>
        <v>72011458.099999994</v>
      </c>
      <c r="C62" s="39">
        <f>C54+C8</f>
        <v>82169335.800000012</v>
      </c>
      <c r="D62" s="39">
        <f>D54+D8</f>
        <v>84352208.099999994</v>
      </c>
      <c r="E62" s="25">
        <f t="shared" si="2"/>
        <v>102.65655341953</v>
      </c>
      <c r="F62" s="25">
        <v>109.96971788328767</v>
      </c>
      <c r="G62" s="29">
        <f t="shared" si="4"/>
        <v>100</v>
      </c>
    </row>
    <row r="63" spans="1:7" x14ac:dyDescent="0.25">
      <c r="D63" s="12"/>
      <c r="E63" s="20"/>
    </row>
    <row r="64" spans="1:7" x14ac:dyDescent="0.25">
      <c r="C64" s="14"/>
      <c r="D64" s="17"/>
      <c r="E64" s="20"/>
    </row>
    <row r="65" spans="4:5" x14ac:dyDescent="0.25">
      <c r="D65" s="13"/>
      <c r="E65" s="20"/>
    </row>
    <row r="66" spans="4:5" x14ac:dyDescent="0.25">
      <c r="D66" s="13"/>
      <c r="E66" s="20"/>
    </row>
  </sheetData>
  <mergeCells count="10">
    <mergeCell ref="A2:G2"/>
    <mergeCell ref="A3:G3"/>
    <mergeCell ref="D1:G1"/>
    <mergeCell ref="D6:D7"/>
    <mergeCell ref="F5:G5"/>
    <mergeCell ref="A6:A7"/>
    <mergeCell ref="E6:F6"/>
    <mergeCell ref="B6:B7"/>
    <mergeCell ref="C6:C7"/>
    <mergeCell ref="G6:G7"/>
  </mergeCells>
  <phoneticPr fontId="4" type="noConversion"/>
  <pageMargins left="0.59055118110236227" right="0.19685039370078741" top="0.59055118110236227" bottom="0.59055118110236227" header="0.31496062992125984" footer="0.19685039370078741"/>
  <pageSetup paperSize="9" scale="97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Pre_Installed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Pre_Installed User</dc:creator>
  <cp:lastModifiedBy>Давыдова</cp:lastModifiedBy>
  <cp:lastPrinted>2022-05-14T10:39:32Z</cp:lastPrinted>
  <dcterms:created xsi:type="dcterms:W3CDTF">2007-08-27T13:19:22Z</dcterms:created>
  <dcterms:modified xsi:type="dcterms:W3CDTF">2022-05-31T12:30:07Z</dcterms:modified>
</cp:coreProperties>
</file>